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<sst xmlns="http://schemas.openxmlformats.org/spreadsheetml/2006/main" count="157" uniqueCount="82">
  <si>
    <t xml:space="preserve">                                                                                                                 </t>
  </si>
  <si>
    <t xml:space="preserve">ПРИЛОЖЕНИЕ  №2</t>
  </si>
  <si>
    <t xml:space="preserve">                                                                                                                  </t>
  </si>
  <si>
    <t xml:space="preserve">к решению Совета  муниципального</t>
  </si>
  <si>
    <t xml:space="preserve"> образования Северский район</t>
  </si>
  <si>
    <t xml:space="preserve"> от 24 июня 2025 года № 584</t>
  </si>
  <si>
    <t xml:space="preserve">Распределение бюджетных ассигнований по разделам и подразделам классификации расходов бюджетов на 2024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</si>
  <si>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</si>
  <si>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</si>
  <si>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</si>
  <si>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</si>
  <si>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Бюджет,  утвержденный решением Совета МО Северский район от 21.12.2023  №421 
(в редакции от 19.12.2024 №522)</t>
  </si>
  <si>
    <t xml:space="preserve">Уточненная бюджетная роспись на 2024 год</t>
  </si>
  <si>
    <t xml:space="preserve">Исполнено за 2024 год</t>
  </si>
  <si>
    <t xml:space="preserve">Процент исполнения к уточненной бюджетной росписи на 2024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</si>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</sst>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7"/>
      <color rgb="FF000000"/>
      <name val="Times New Roman"/>
      <family val="1"/>
      <charset val="1"/>
    </font>
    <font>
      <sz val="8"/>
      <name val="Times New Roman"/>
      <family val="1"/>
      <charset val="1"/>
    </font>
    <font>
      <sz val="8"/>
      <color rgb="FF000000"/>
      <name val="Times New Roman"/>
      <family val="1"/>
      <charset val="1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7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5" activeCellId="0" sqref="A65"/>
    </sheetView>
  </sheetViews>
  <sheetFormatPr defaultColWidth="9.7578125" defaultRowHeight="13.8" zeroHeight="false" outlineLevelRow="0" outlineLevelCol="0"/>
  <cols>
    <col collapsed="false" customWidth="true" hidden="false" outlineLevel="0" max="1" min="1" style="1" width="56.69"/>
    <col collapsed="false" customWidth="true" hidden="false" outlineLevel="0" max="3" min="2" style="2" width="5.42"/>
    <col collapsed="false" customWidth="true" hidden="false" outlineLevel="0" max="4" min="4" style="3" width="12.78"/>
    <col collapsed="false" customWidth="true" hidden="false" outlineLevel="0" max="5" min="5" style="3" width="11.38"/>
    <col collapsed="false" customWidth="true" hidden="false" outlineLevel="0" max="6" min="6" style="3" width="11.25"/>
    <col collapsed="false" customWidth="true" hidden="false" outlineLevel="0" max="7" min="7" style="4" width="8.47"/>
  </cols>
  <sheetData>
    <row r="1" customFormat="false" ht="17.35" hidden="false" customHeight="false" outlineLevel="0" collapsed="false">
      <c r="A1" s="5" t="s">
        <v>0</v>
      </c>
      <c r="B1" s="5"/>
      <c r="C1" s="5"/>
      <c r="D1" s="6" t="s">
        <v>1</v>
      </c>
      <c r="E1" s="6"/>
      <c r="F1" s="6"/>
      <c r="G1" s="6"/>
      <c r="H1" s="7"/>
    </row>
    <row r="2" customFormat="false" ht="17.35" hidden="false" customHeight="false" outlineLevel="0" collapsed="false">
      <c r="A2" s="5" t="s">
        <v>2</v>
      </c>
      <c r="B2" s="5"/>
      <c r="C2" s="5"/>
      <c r="D2" s="8" t="s">
        <v>3</v>
      </c>
      <c r="E2" s="8"/>
      <c r="F2" s="8"/>
      <c r="G2" s="8"/>
      <c r="H2" s="9"/>
    </row>
    <row r="3" customFormat="false" ht="17.35" hidden="false" customHeight="false" outlineLevel="0" collapsed="false">
      <c r="A3" s="5" t="s">
        <v>0</v>
      </c>
      <c r="B3" s="5"/>
      <c r="C3" s="5"/>
      <c r="D3" s="8" t="s">
        <v>4</v>
      </c>
      <c r="E3" s="8"/>
      <c r="F3" s="8"/>
      <c r="G3" s="8"/>
      <c r="H3" s="9"/>
    </row>
    <row r="4" customFormat="false" ht="17.35" hidden="false" customHeight="false" outlineLevel="0" collapsed="false">
      <c r="A4" s="5" t="s">
        <v>0</v>
      </c>
      <c r="B4" s="5"/>
      <c r="C4" s="5"/>
      <c r="D4" s="8" t="s">
        <v>5</v>
      </c>
      <c r="E4" s="8"/>
      <c r="F4" s="8"/>
      <c r="G4" s="8"/>
      <c r="H4" s="9"/>
    </row>
    <row r="6" customFormat="false" ht="46.5" hidden="false" customHeight="true" outlineLevel="0" collapsed="false">
      <c r="A6" s="10" t="s">
        <v>6</v>
      </c>
      <c r="B6" s="10"/>
      <c r="C6" s="10"/>
      <c r="D6" s="10"/>
      <c r="E6" s="10"/>
      <c r="F6" s="10"/>
      <c r="G6" s="10"/>
    </row>
    <row r="7" customFormat="false" ht="13.8" hidden="false" customHeight="false" outlineLevel="0" collapsed="false">
      <c r="D7" s="11"/>
      <c r="E7" s="11"/>
      <c r="F7" s="12" t="s">
        <v>7</v>
      </c>
      <c r="G7" s="12"/>
    </row>
    <row r="8" customFormat="false" ht="62.65" hidden="false" customHeight="true" outlineLevel="0" collapsed="false">
      <c r="A8" s="13" t="s">
        <v>8</v>
      </c>
      <c r="B8" s="14" t="s">
        <v>9</v>
      </c>
      <c r="C8" s="14" t="s">
        <v>10</v>
      </c>
      <c r="D8" s="15" t="s">
        <v>11</v>
      </c>
      <c r="E8" s="16" t="s">
        <v>12</v>
      </c>
      <c r="F8" s="17" t="s">
        <v>13</v>
      </c>
      <c r="G8" s="18" t="s">
        <v>14</v>
      </c>
    </row>
    <row r="9" customFormat="false" ht="17.15" hidden="false" customHeight="true" outlineLevel="0" collapsed="false">
      <c r="A9" s="19" t="n">
        <v>1</v>
      </c>
      <c r="B9" s="19" t="n">
        <v>2</v>
      </c>
      <c r="C9" s="19" t="n">
        <v>3</v>
      </c>
      <c r="D9" s="19" t="n">
        <v>4</v>
      </c>
      <c r="E9" s="19" t="n">
        <v>5</v>
      </c>
      <c r="F9" s="19" t="n">
        <v>6</v>
      </c>
      <c r="G9" s="19" t="n">
        <v>7</v>
      </c>
    </row>
    <row r="10" customFormat="false" ht="27.45" hidden="false" customHeight="true" outlineLevel="0" collapsed="false">
      <c r="A10" s="20" t="s">
        <v>15</v>
      </c>
      <c r="B10" s="14"/>
      <c r="C10" s="14"/>
      <c r="D10" s="21" t="n">
        <f aca="false">D12+D20+D22+D26+D37+D44+D49+D54+D59+D61+D32+D47+D35</f>
        <v>4371398.2</v>
      </c>
      <c r="E10" s="21" t="n">
        <f aca="false">E12+E20+E22+E26+E37+E44+E49+E54+E59+E61+E32+E47+E35</f>
        <v>4372488.1</v>
      </c>
      <c r="F10" s="21" t="n">
        <f aca="false">F12+F20+F22+F26+F37+F44+F49+F54+F59+F61+F32+F47+F35</f>
        <v>4308920.3</v>
      </c>
      <c r="G10" s="21" t="n">
        <f aca="false">F10/E10*100</f>
        <v>98.5461870096342</v>
      </c>
    </row>
    <row r="11" customFormat="false" ht="15" hidden="false" customHeight="false" outlineLevel="0" collapsed="false">
      <c r="A11" s="22" t="s">
        <v>16</v>
      </c>
      <c r="B11" s="23"/>
      <c r="C11" s="23"/>
      <c r="D11" s="21"/>
      <c r="E11" s="21"/>
      <c r="F11" s="21"/>
      <c r="G11" s="24"/>
    </row>
    <row r="12" customFormat="false" ht="15" hidden="false" customHeight="false" outlineLevel="0" collapsed="false">
      <c r="A12" s="20" t="s">
        <v>17</v>
      </c>
      <c r="B12" s="25" t="s">
        <v>18</v>
      </c>
      <c r="C12" s="25" t="s">
        <v>19</v>
      </c>
      <c r="D12" s="21" t="n">
        <f aca="false">D13+D14+D15+D16+D17+D18+D19</f>
        <v>319453.3</v>
      </c>
      <c r="E12" s="21" t="n">
        <f aca="false">E13+E14+E15+E16+E17+E18+E19</f>
        <v>318343.3</v>
      </c>
      <c r="F12" s="21" t="n">
        <f aca="false">F13+F14+F15+F16+F17+F18+F19</f>
        <v>305771.5</v>
      </c>
      <c r="G12" s="21" t="n">
        <f aca="false">F12/E12*100</f>
        <v>96.0508670985066</v>
      </c>
    </row>
    <row r="13" customFormat="false" ht="26.85" hidden="false" customHeight="false" outlineLevel="0" collapsed="false">
      <c r="A13" s="22" t="s">
        <v>20</v>
      </c>
      <c r="B13" s="26" t="s">
        <v>18</v>
      </c>
      <c r="C13" s="26" t="s">
        <v>21</v>
      </c>
      <c r="D13" s="27" t="n">
        <v>1973.2</v>
      </c>
      <c r="E13" s="27" t="n">
        <v>1973.2</v>
      </c>
      <c r="F13" s="27" t="n">
        <v>1973.1</v>
      </c>
      <c r="G13" s="24" t="n">
        <f aca="false">F13/E13*100</f>
        <v>99.9949320900061</v>
      </c>
    </row>
    <row r="14" customFormat="false" ht="39.55" hidden="false" customHeight="false" outlineLevel="0" collapsed="false">
      <c r="A14" s="22" t="s">
        <v>22</v>
      </c>
      <c r="B14" s="26" t="s">
        <v>18</v>
      </c>
      <c r="C14" s="26" t="s">
        <v>23</v>
      </c>
      <c r="D14" s="27" t="n">
        <v>6391.3</v>
      </c>
      <c r="E14" s="27" t="n">
        <v>6391.3</v>
      </c>
      <c r="F14" s="27" t="n">
        <v>6161.6</v>
      </c>
      <c r="G14" s="24" t="n">
        <f aca="false">F14/E14*100</f>
        <v>96.4060519769061</v>
      </c>
    </row>
    <row r="15" customFormat="false" ht="52.2" hidden="false" customHeight="false" outlineLevel="0" collapsed="false">
      <c r="A15" s="28" t="s">
        <v>24</v>
      </c>
      <c r="B15" s="26" t="s">
        <v>18</v>
      </c>
      <c r="C15" s="26" t="s">
        <v>25</v>
      </c>
      <c r="D15" s="24" t="n">
        <v>135839.6</v>
      </c>
      <c r="E15" s="24" t="n">
        <v>135831.6</v>
      </c>
      <c r="F15" s="24" t="n">
        <v>134691.4</v>
      </c>
      <c r="G15" s="24" t="n">
        <f aca="false">F15/E15*100</f>
        <v>99.1605782454157</v>
      </c>
    </row>
    <row r="16" customFormat="false" ht="15" hidden="false" customHeight="false" outlineLevel="0" collapsed="false">
      <c r="A16" s="22" t="s">
        <v>26</v>
      </c>
      <c r="B16" s="26" t="s">
        <v>18</v>
      </c>
      <c r="C16" s="26" t="s">
        <v>27</v>
      </c>
      <c r="D16" s="24" t="n">
        <v>6.9</v>
      </c>
      <c r="E16" s="24" t="n">
        <v>6.9</v>
      </c>
      <c r="F16" s="24" t="n">
        <v>6.9</v>
      </c>
      <c r="G16" s="24" t="n">
        <f aca="false">F16/E16*100</f>
        <v>100</v>
      </c>
    </row>
    <row r="17" customFormat="false" ht="39.55" hidden="false" customHeight="false" outlineLevel="0" collapsed="false">
      <c r="A17" s="22" t="s">
        <v>28</v>
      </c>
      <c r="B17" s="26" t="s">
        <v>18</v>
      </c>
      <c r="C17" s="26" t="s">
        <v>29</v>
      </c>
      <c r="D17" s="24" t="n">
        <v>42542.9</v>
      </c>
      <c r="E17" s="24" t="n">
        <v>42542.9</v>
      </c>
      <c r="F17" s="24" t="n">
        <v>42044.6</v>
      </c>
      <c r="G17" s="24" t="n">
        <f aca="false">F17/E17*100</f>
        <v>98.8287117239304</v>
      </c>
    </row>
    <row r="18" customFormat="false" ht="15" hidden="false" customHeight="false" outlineLevel="0" collapsed="false">
      <c r="A18" s="22" t="s">
        <v>30</v>
      </c>
      <c r="B18" s="26" t="s">
        <v>18</v>
      </c>
      <c r="C18" s="26" t="n">
        <v>11</v>
      </c>
      <c r="D18" s="24" t="n">
        <v>2239.5</v>
      </c>
      <c r="E18" s="24" t="n">
        <v>1129.5</v>
      </c>
      <c r="F18" s="24" t="n">
        <v>0</v>
      </c>
      <c r="G18" s="24" t="n">
        <f aca="false">F18/E18*100</f>
        <v>0</v>
      </c>
    </row>
    <row r="19" customFormat="false" ht="15" hidden="false" customHeight="false" outlineLevel="0" collapsed="false">
      <c r="A19" s="22" t="s">
        <v>31</v>
      </c>
      <c r="B19" s="26" t="s">
        <v>18</v>
      </c>
      <c r="C19" s="26" t="n">
        <v>13</v>
      </c>
      <c r="D19" s="24" t="n">
        <v>130459.9</v>
      </c>
      <c r="E19" s="24" t="n">
        <v>130467.9</v>
      </c>
      <c r="F19" s="24" t="n">
        <v>120893.9</v>
      </c>
      <c r="G19" s="24" t="n">
        <f aca="false">F19/E19*100</f>
        <v>92.6617965032012</v>
      </c>
    </row>
    <row r="20" customFormat="false" ht="15" hidden="false" customHeight="false" outlineLevel="0" collapsed="false">
      <c r="A20" s="20" t="s">
        <v>32</v>
      </c>
      <c r="B20" s="25" t="s">
        <v>21</v>
      </c>
      <c r="C20" s="25" t="s">
        <v>19</v>
      </c>
      <c r="D20" s="21" t="n">
        <f aca="false">D21</f>
        <v>40.4</v>
      </c>
      <c r="E20" s="21" t="n">
        <f aca="false">E21</f>
        <v>40.4</v>
      </c>
      <c r="F20" s="21" t="n">
        <f aca="false">F21</f>
        <v>40.4</v>
      </c>
      <c r="G20" s="21" t="n">
        <f aca="false">F20/E20*100</f>
        <v>100</v>
      </c>
    </row>
    <row r="21" customFormat="false" ht="15" hidden="false" customHeight="false" outlineLevel="0" collapsed="false">
      <c r="A21" s="22" t="s">
        <v>33</v>
      </c>
      <c r="B21" s="26" t="s">
        <v>21</v>
      </c>
      <c r="C21" s="26" t="s">
        <v>25</v>
      </c>
      <c r="D21" s="24" t="n">
        <v>40.4</v>
      </c>
      <c r="E21" s="24" t="n">
        <v>40.4</v>
      </c>
      <c r="F21" s="24" t="n">
        <v>40.4</v>
      </c>
      <c r="G21" s="24" t="n">
        <f aca="false">F21/E21*100</f>
        <v>100</v>
      </c>
    </row>
    <row r="22" customFormat="false" ht="26.85" hidden="false" customHeight="false" outlineLevel="0" collapsed="false">
      <c r="A22" s="20" t="s">
        <v>34</v>
      </c>
      <c r="B22" s="25" t="s">
        <v>23</v>
      </c>
      <c r="C22" s="25" t="s">
        <v>19</v>
      </c>
      <c r="D22" s="21" t="n">
        <f aca="false">D23+D24+D25</f>
        <v>50520.3</v>
      </c>
      <c r="E22" s="21" t="n">
        <f aca="false">E23+E24+E25</f>
        <v>51520.3</v>
      </c>
      <c r="F22" s="21" t="n">
        <f aca="false">F23+F24+F25</f>
        <v>47042.3</v>
      </c>
      <c r="G22" s="21" t="n">
        <f aca="false">F22/E22*100</f>
        <v>91.3082804253857</v>
      </c>
    </row>
    <row r="23" customFormat="false" ht="15" hidden="false" customHeight="false" outlineLevel="0" collapsed="false">
      <c r="A23" s="22" t="s">
        <v>35</v>
      </c>
      <c r="B23" s="26" t="s">
        <v>23</v>
      </c>
      <c r="C23" s="26" t="s">
        <v>36</v>
      </c>
      <c r="D23" s="24" t="n">
        <v>500</v>
      </c>
      <c r="E23" s="24" t="n">
        <v>500</v>
      </c>
      <c r="F23" s="24" t="n">
        <v>0</v>
      </c>
      <c r="G23" s="24" t="n">
        <f aca="false">F23/E23*100</f>
        <v>0</v>
      </c>
    </row>
    <row r="24" customFormat="false" ht="39.55" hidden="false" customHeight="false" outlineLevel="0" collapsed="false">
      <c r="A24" s="22" t="s">
        <v>37</v>
      </c>
      <c r="B24" s="26" t="s">
        <v>23</v>
      </c>
      <c r="C24" s="26" t="s">
        <v>38</v>
      </c>
      <c r="D24" s="24" t="n">
        <v>49031.3</v>
      </c>
      <c r="E24" s="24" t="n">
        <v>50031.3</v>
      </c>
      <c r="F24" s="24" t="n">
        <v>46053.3</v>
      </c>
      <c r="G24" s="24" t="n">
        <f aca="false">F24/E24*100</f>
        <v>92.0489773401851</v>
      </c>
    </row>
    <row r="25" customFormat="false" ht="26.85" hidden="false" customHeight="false" outlineLevel="0" collapsed="false">
      <c r="A25" s="22" t="s">
        <v>39</v>
      </c>
      <c r="B25" s="26" t="s">
        <v>23</v>
      </c>
      <c r="C25" s="26" t="n">
        <v>14</v>
      </c>
      <c r="D25" s="24" t="n">
        <v>989</v>
      </c>
      <c r="E25" s="24" t="n">
        <v>989</v>
      </c>
      <c r="F25" s="24" t="n">
        <v>989</v>
      </c>
      <c r="G25" s="24" t="n">
        <f aca="false">F25/E25*100</f>
        <v>100</v>
      </c>
    </row>
    <row r="26" customFormat="false" ht="15" hidden="false" customHeight="false" outlineLevel="0" collapsed="false">
      <c r="A26" s="20" t="s">
        <v>40</v>
      </c>
      <c r="B26" s="25" t="s">
        <v>25</v>
      </c>
      <c r="C26" s="25" t="s">
        <v>19</v>
      </c>
      <c r="D26" s="21" t="n">
        <f aca="false">D27+D28+D29+D30+D31</f>
        <v>58308</v>
      </c>
      <c r="E26" s="21" t="n">
        <f aca="false">E27+E28+E29+E30+E31</f>
        <v>58308</v>
      </c>
      <c r="F26" s="21" t="n">
        <f aca="false">F27+F28+F29+F30+F31</f>
        <v>54566.7</v>
      </c>
      <c r="G26" s="21" t="n">
        <f aca="false">F26/E26*100</f>
        <v>93.5835562873019</v>
      </c>
    </row>
    <row r="27" customFormat="false" ht="15" hidden="false" customHeight="false" outlineLevel="0" collapsed="false">
      <c r="A27" s="22" t="s">
        <v>41</v>
      </c>
      <c r="B27" s="26" t="s">
        <v>25</v>
      </c>
      <c r="C27" s="26" t="s">
        <v>27</v>
      </c>
      <c r="D27" s="24" t="n">
        <f aca="false">9258.3-120</f>
        <v>9138.3</v>
      </c>
      <c r="E27" s="24" t="n">
        <v>9138.3</v>
      </c>
      <c r="F27" s="24" t="n">
        <v>9137.4</v>
      </c>
      <c r="G27" s="24" t="n">
        <f aca="false">F27/E27*100</f>
        <v>99.9901513410591</v>
      </c>
    </row>
    <row r="28" customFormat="false" ht="15" hidden="false" customHeight="false" outlineLevel="0" collapsed="false">
      <c r="A28" s="22" t="s">
        <v>42</v>
      </c>
      <c r="B28" s="26" t="s">
        <v>25</v>
      </c>
      <c r="C28" s="26" t="s">
        <v>43</v>
      </c>
      <c r="D28" s="24" t="n">
        <v>3419.7</v>
      </c>
      <c r="E28" s="24" t="n">
        <v>3419.7</v>
      </c>
      <c r="F28" s="24" t="n">
        <v>3419.6</v>
      </c>
      <c r="G28" s="24" t="n">
        <f aca="false">F28/E28*100</f>
        <v>99.9970757668801</v>
      </c>
    </row>
    <row r="29" customFormat="false" ht="15" hidden="false" customHeight="false" outlineLevel="0" collapsed="false">
      <c r="A29" s="22" t="s">
        <v>44</v>
      </c>
      <c r="B29" s="26" t="s">
        <v>25</v>
      </c>
      <c r="C29" s="26" t="s">
        <v>36</v>
      </c>
      <c r="D29" s="24" t="n">
        <v>8721.5</v>
      </c>
      <c r="E29" s="24" t="n">
        <v>8721.5</v>
      </c>
      <c r="F29" s="24" t="n">
        <v>6350.4</v>
      </c>
      <c r="G29" s="24" t="n">
        <f aca="false">F29/E29*100</f>
        <v>72.8131628733589</v>
      </c>
    </row>
    <row r="30" customFormat="false" ht="15" hidden="false" customHeight="false" outlineLevel="0" collapsed="false">
      <c r="A30" s="22" t="s">
        <v>45</v>
      </c>
      <c r="B30" s="26" t="s">
        <v>25</v>
      </c>
      <c r="C30" s="26" t="n">
        <v>10</v>
      </c>
      <c r="D30" s="24" t="n">
        <v>11220.7</v>
      </c>
      <c r="E30" s="24" t="n">
        <v>11220.7</v>
      </c>
      <c r="F30" s="24" t="n">
        <v>11208.7</v>
      </c>
      <c r="G30" s="24" t="n">
        <f aca="false">F30/E30*100</f>
        <v>99.8930548005026</v>
      </c>
    </row>
    <row r="31" customFormat="false" ht="15" hidden="false" customHeight="false" outlineLevel="0" collapsed="false">
      <c r="A31" s="22" t="s">
        <v>46</v>
      </c>
      <c r="B31" s="26" t="s">
        <v>25</v>
      </c>
      <c r="C31" s="26" t="n">
        <v>12</v>
      </c>
      <c r="D31" s="24" t="n">
        <v>25807.8</v>
      </c>
      <c r="E31" s="24" t="n">
        <v>25807.8</v>
      </c>
      <c r="F31" s="24" t="n">
        <v>24450.6</v>
      </c>
      <c r="G31" s="24" t="n">
        <f aca="false">F31/E31*100</f>
        <v>94.7411247762304</v>
      </c>
    </row>
    <row r="32" customFormat="false" ht="15" hidden="false" customHeight="false" outlineLevel="0" collapsed="false">
      <c r="A32" s="20" t="s">
        <v>47</v>
      </c>
      <c r="B32" s="25" t="s">
        <v>27</v>
      </c>
      <c r="C32" s="25" t="s">
        <v>19</v>
      </c>
      <c r="D32" s="21" t="n">
        <f aca="false">D34+D33</f>
        <v>238231</v>
      </c>
      <c r="E32" s="21" t="n">
        <f aca="false">E34+E33</f>
        <v>238231</v>
      </c>
      <c r="F32" s="21" t="n">
        <f aca="false">F34+F33</f>
        <v>218113.5</v>
      </c>
      <c r="G32" s="21" t="n">
        <f aca="false">F32/E32*100</f>
        <v>91.5554650738149</v>
      </c>
    </row>
    <row r="33" s="29" customFormat="true" ht="15" hidden="false" customHeight="false" outlineLevel="0" collapsed="false">
      <c r="A33" s="22" t="s">
        <v>48</v>
      </c>
      <c r="B33" s="26" t="s">
        <v>27</v>
      </c>
      <c r="C33" s="26" t="s">
        <v>21</v>
      </c>
      <c r="D33" s="24" t="n">
        <v>236590.5</v>
      </c>
      <c r="E33" s="24" t="n">
        <v>236590.5</v>
      </c>
      <c r="F33" s="24" t="n">
        <v>216728.6</v>
      </c>
      <c r="G33" s="24" t="n">
        <f aca="false">F33/E33*100</f>
        <v>91.6049460988501</v>
      </c>
    </row>
    <row r="34" customFormat="false" ht="15" hidden="false" customHeight="false" outlineLevel="0" collapsed="false">
      <c r="A34" s="22" t="s">
        <v>49</v>
      </c>
      <c r="B34" s="26" t="s">
        <v>27</v>
      </c>
      <c r="C34" s="26" t="s">
        <v>23</v>
      </c>
      <c r="D34" s="24" t="n">
        <v>1640.5</v>
      </c>
      <c r="E34" s="24" t="n">
        <v>1640.5</v>
      </c>
      <c r="F34" s="24" t="n">
        <v>1384.9</v>
      </c>
      <c r="G34" s="24" t="n">
        <f aca="false">F34/E34*100</f>
        <v>84.4193843340445</v>
      </c>
    </row>
    <row r="35" s="30" customFormat="true" ht="15" hidden="false" customHeight="false" outlineLevel="0" collapsed="false">
      <c r="A35" s="20" t="s">
        <v>50</v>
      </c>
      <c r="B35" s="25" t="s">
        <v>29</v>
      </c>
      <c r="C35" s="25" t="s">
        <v>19</v>
      </c>
      <c r="D35" s="21" t="n">
        <f aca="false">D36</f>
        <v>3401.5</v>
      </c>
      <c r="E35" s="21" t="n">
        <f aca="false">E36</f>
        <v>3401.5</v>
      </c>
      <c r="F35" s="21" t="n">
        <f aca="false">F36</f>
        <v>0</v>
      </c>
      <c r="G35" s="21" t="n">
        <f aca="false">F35/E35*100</f>
        <v>0</v>
      </c>
    </row>
    <row r="36" customFormat="false" ht="15" hidden="false" customHeight="false" outlineLevel="0" collapsed="false">
      <c r="A36" s="22" t="s">
        <v>51</v>
      </c>
      <c r="B36" s="26" t="s">
        <v>29</v>
      </c>
      <c r="C36" s="26" t="s">
        <v>27</v>
      </c>
      <c r="D36" s="24" t="n">
        <v>3401.5</v>
      </c>
      <c r="E36" s="24" t="n">
        <v>3401.5</v>
      </c>
      <c r="F36" s="24" t="n">
        <v>0</v>
      </c>
      <c r="G36" s="24" t="n">
        <f aca="false">F36/E36*100</f>
        <v>0</v>
      </c>
    </row>
    <row r="37" customFormat="false" ht="15" hidden="false" customHeight="false" outlineLevel="0" collapsed="false">
      <c r="A37" s="20" t="s">
        <v>52</v>
      </c>
      <c r="B37" s="25" t="s">
        <v>53</v>
      </c>
      <c r="C37" s="25" t="s">
        <v>19</v>
      </c>
      <c r="D37" s="21" t="n">
        <f aca="false">SUM(D38:D43)</f>
        <v>2803442.1</v>
      </c>
      <c r="E37" s="21" t="n">
        <f aca="false">SUM(E38:E43)</f>
        <v>2802902.9</v>
      </c>
      <c r="F37" s="21" t="n">
        <f aca="false">SUM(F38:F43)</f>
        <v>2798328.9</v>
      </c>
      <c r="G37" s="21" t="n">
        <f aca="false">F37/E37*100</f>
        <v>99.8368120422581</v>
      </c>
    </row>
    <row r="38" customFormat="false" ht="15" hidden="false" customHeight="false" outlineLevel="0" collapsed="false">
      <c r="A38" s="22" t="s">
        <v>54</v>
      </c>
      <c r="B38" s="26" t="s">
        <v>53</v>
      </c>
      <c r="C38" s="26" t="s">
        <v>18</v>
      </c>
      <c r="D38" s="24" t="n">
        <v>737446.6</v>
      </c>
      <c r="E38" s="24" t="n">
        <v>737603.9</v>
      </c>
      <c r="F38" s="24" t="n">
        <v>736781</v>
      </c>
      <c r="G38" s="24" t="n">
        <f aca="false">F38/E38*100</f>
        <v>99.8884360562627</v>
      </c>
    </row>
    <row r="39" s="1" customFormat="true" ht="15" hidden="false" customHeight="false" outlineLevel="0" collapsed="false">
      <c r="A39" s="22" t="s">
        <v>55</v>
      </c>
      <c r="B39" s="26" t="s">
        <v>53</v>
      </c>
      <c r="C39" s="26" t="s">
        <v>21</v>
      </c>
      <c r="D39" s="24" t="n">
        <v>1581334.7</v>
      </c>
      <c r="E39" s="24" t="n">
        <v>1580638.2</v>
      </c>
      <c r="F39" s="24" t="n">
        <v>1580471.4</v>
      </c>
      <c r="G39" s="24" t="n">
        <f aca="false">F39/E39*100</f>
        <v>99.9894473004638</v>
      </c>
    </row>
    <row r="40" customFormat="false" ht="15" hidden="false" customHeight="false" outlineLevel="0" collapsed="false">
      <c r="A40" s="22" t="s">
        <v>56</v>
      </c>
      <c r="B40" s="26" t="s">
        <v>53</v>
      </c>
      <c r="C40" s="26" t="s">
        <v>23</v>
      </c>
      <c r="D40" s="24" t="n">
        <v>219291.9</v>
      </c>
      <c r="E40" s="24" t="n">
        <v>219291.9</v>
      </c>
      <c r="F40" s="24" t="n">
        <v>218772.1</v>
      </c>
      <c r="G40" s="24" t="n">
        <f aca="false">F40/E40*100</f>
        <v>99.7629643411362</v>
      </c>
    </row>
    <row r="41" s="1" customFormat="true" ht="26.85" hidden="false" customHeight="false" outlineLevel="0" collapsed="false">
      <c r="A41" s="22" t="s">
        <v>57</v>
      </c>
      <c r="B41" s="26" t="s">
        <v>53</v>
      </c>
      <c r="C41" s="26" t="s">
        <v>27</v>
      </c>
      <c r="D41" s="24" t="n">
        <v>320</v>
      </c>
      <c r="E41" s="24" t="n">
        <v>320</v>
      </c>
      <c r="F41" s="24" t="n">
        <v>261.2</v>
      </c>
      <c r="G41" s="24" t="n">
        <f aca="false">F41/E41*100</f>
        <v>81.625</v>
      </c>
    </row>
    <row r="42" customFormat="false" ht="15" hidden="false" customHeight="false" outlineLevel="0" collapsed="false">
      <c r="A42" s="22" t="s">
        <v>58</v>
      </c>
      <c r="B42" s="26" t="s">
        <v>53</v>
      </c>
      <c r="C42" s="26" t="s">
        <v>53</v>
      </c>
      <c r="D42" s="24" t="n">
        <f aca="false">18444.8-185</f>
        <v>18259.8</v>
      </c>
      <c r="E42" s="24" t="n">
        <f aca="false">18444.8-185</f>
        <v>18259.8</v>
      </c>
      <c r="F42" s="24" t="n">
        <v>18228.4</v>
      </c>
      <c r="G42" s="24" t="n">
        <f aca="false">F42/E42*100</f>
        <v>99.8280375469611</v>
      </c>
    </row>
    <row r="43" customFormat="false" ht="15" hidden="false" customHeight="false" outlineLevel="0" collapsed="false">
      <c r="A43" s="22" t="s">
        <v>59</v>
      </c>
      <c r="B43" s="26" t="s">
        <v>53</v>
      </c>
      <c r="C43" s="26" t="s">
        <v>36</v>
      </c>
      <c r="D43" s="24" t="n">
        <f aca="false">246604.1+185</f>
        <v>246789.1</v>
      </c>
      <c r="E43" s="24" t="n">
        <f aca="false">246604.1+185</f>
        <v>246789.1</v>
      </c>
      <c r="F43" s="24" t="n">
        <v>243814.8</v>
      </c>
      <c r="G43" s="24" t="n">
        <f aca="false">F43/E43*100</f>
        <v>98.7948009049022</v>
      </c>
    </row>
    <row r="44" customFormat="false" ht="15" hidden="false" customHeight="false" outlineLevel="0" collapsed="false">
      <c r="A44" s="20" t="s">
        <v>60</v>
      </c>
      <c r="B44" s="25" t="s">
        <v>43</v>
      </c>
      <c r="C44" s="25" t="s">
        <v>19</v>
      </c>
      <c r="D44" s="21" t="n">
        <f aca="false">SUM(D45:D46)</f>
        <v>102226.5</v>
      </c>
      <c r="E44" s="21" t="n">
        <f aca="false">SUM(E45:E46)</f>
        <v>102226.5</v>
      </c>
      <c r="F44" s="21" t="n">
        <f aca="false">SUM(F45:F46)</f>
        <v>102204.2</v>
      </c>
      <c r="G44" s="21" t="n">
        <f aca="false">F44/E44*100</f>
        <v>99.9781856954899</v>
      </c>
    </row>
    <row r="45" customFormat="false" ht="15" hidden="false" customHeight="false" outlineLevel="0" collapsed="false">
      <c r="A45" s="22" t="s">
        <v>61</v>
      </c>
      <c r="B45" s="26" t="s">
        <v>43</v>
      </c>
      <c r="C45" s="26" t="s">
        <v>18</v>
      </c>
      <c r="D45" s="24" t="n">
        <v>59024.3</v>
      </c>
      <c r="E45" s="24" t="n">
        <v>59024.3</v>
      </c>
      <c r="F45" s="24" t="n">
        <v>59023.8</v>
      </c>
      <c r="G45" s="24" t="n">
        <f aca="false">F45/E45*100</f>
        <v>99.9991528912668</v>
      </c>
    </row>
    <row r="46" customFormat="false" ht="15" hidden="false" customHeight="false" outlineLevel="0" collapsed="false">
      <c r="A46" s="22" t="s">
        <v>62</v>
      </c>
      <c r="B46" s="26" t="s">
        <v>43</v>
      </c>
      <c r="C46" s="26" t="s">
        <v>25</v>
      </c>
      <c r="D46" s="24" t="n">
        <v>43202.2</v>
      </c>
      <c r="E46" s="24" t="n">
        <v>43202.2</v>
      </c>
      <c r="F46" s="24" t="n">
        <v>43180.4</v>
      </c>
      <c r="G46" s="24" t="n">
        <f aca="false">F46/E46*100</f>
        <v>99.9495396067793</v>
      </c>
    </row>
    <row r="47" s="30" customFormat="true" ht="15" hidden="false" customHeight="false" outlineLevel="0" collapsed="false">
      <c r="A47" s="20" t="s">
        <v>63</v>
      </c>
      <c r="B47" s="25" t="s">
        <v>36</v>
      </c>
      <c r="C47" s="25" t="s">
        <v>19</v>
      </c>
      <c r="D47" s="21" t="n">
        <f aca="false">D48</f>
        <v>2757.9</v>
      </c>
      <c r="E47" s="21" t="n">
        <f aca="false">E48</f>
        <v>2757.9</v>
      </c>
      <c r="F47" s="21" t="n">
        <f aca="false">F48</f>
        <v>2757.9</v>
      </c>
      <c r="G47" s="24" t="n">
        <f aca="false">F47/E47*100</f>
        <v>100</v>
      </c>
    </row>
    <row r="48" customFormat="false" ht="15" hidden="false" customHeight="false" outlineLevel="0" collapsed="false">
      <c r="A48" s="22" t="s">
        <v>64</v>
      </c>
      <c r="B48" s="26" t="s">
        <v>36</v>
      </c>
      <c r="C48" s="26" t="s">
        <v>21</v>
      </c>
      <c r="D48" s="24" t="n">
        <v>2757.9</v>
      </c>
      <c r="E48" s="24" t="n">
        <v>2757.9</v>
      </c>
      <c r="F48" s="24" t="n">
        <v>2757.9</v>
      </c>
      <c r="G48" s="24" t="n">
        <f aca="false">F48/E48*100</f>
        <v>100</v>
      </c>
    </row>
    <row r="49" customFormat="false" ht="15" hidden="false" customHeight="false" outlineLevel="0" collapsed="false">
      <c r="A49" s="20" t="s">
        <v>65</v>
      </c>
      <c r="B49" s="25" t="n">
        <v>10</v>
      </c>
      <c r="C49" s="25" t="s">
        <v>19</v>
      </c>
      <c r="D49" s="21" t="n">
        <f aca="false">SUM(D50:D53)</f>
        <v>361517.2</v>
      </c>
      <c r="E49" s="21" t="n">
        <f aca="false">SUM(E50:E53)</f>
        <v>363256.3</v>
      </c>
      <c r="F49" s="21" t="n">
        <f aca="false">SUM(F50:F53)</f>
        <v>356484.8</v>
      </c>
      <c r="G49" s="21" t="n">
        <f aca="false">F49/E49*100</f>
        <v>98.1358891779716</v>
      </c>
    </row>
    <row r="50" customFormat="false" ht="15" hidden="false" customHeight="false" outlineLevel="0" collapsed="false">
      <c r="A50" s="22" t="s">
        <v>66</v>
      </c>
      <c r="B50" s="26" t="n">
        <v>10</v>
      </c>
      <c r="C50" s="26" t="s">
        <v>18</v>
      </c>
      <c r="D50" s="24" t="n">
        <v>12200</v>
      </c>
      <c r="E50" s="24" t="n">
        <v>12200</v>
      </c>
      <c r="F50" s="24" t="n">
        <v>12072.1</v>
      </c>
      <c r="G50" s="24" t="n">
        <f aca="false">F50/E50*100</f>
        <v>98.9516393442623</v>
      </c>
    </row>
    <row r="51" customFormat="false" ht="15" hidden="false" customHeight="false" outlineLevel="0" collapsed="false">
      <c r="A51" s="22" t="s">
        <v>67</v>
      </c>
      <c r="B51" s="26" t="n">
        <v>10</v>
      </c>
      <c r="C51" s="26" t="s">
        <v>23</v>
      </c>
      <c r="D51" s="24" t="n">
        <v>26002.9</v>
      </c>
      <c r="E51" s="24" t="n">
        <v>27712.9</v>
      </c>
      <c r="F51" s="24" t="n">
        <v>25755.9</v>
      </c>
      <c r="G51" s="24" t="n">
        <f aca="false">F51/E51*100</f>
        <v>92.9383067091499</v>
      </c>
    </row>
    <row r="52" customFormat="false" ht="15" hidden="false" customHeight="false" outlineLevel="0" collapsed="false">
      <c r="A52" s="22" t="s">
        <v>68</v>
      </c>
      <c r="B52" s="26" t="n">
        <v>10</v>
      </c>
      <c r="C52" s="26" t="s">
        <v>25</v>
      </c>
      <c r="D52" s="24" t="n">
        <v>309543.5</v>
      </c>
      <c r="E52" s="24" t="n">
        <v>309572.6</v>
      </c>
      <c r="F52" s="24" t="n">
        <v>304935.8</v>
      </c>
      <c r="G52" s="24" t="n">
        <f aca="false">F52/E52*100</f>
        <v>98.5021930235428</v>
      </c>
    </row>
    <row r="53" s="1" customFormat="true" ht="15" hidden="false" customHeight="false" outlineLevel="0" collapsed="false">
      <c r="A53" s="22" t="s">
        <v>69</v>
      </c>
      <c r="B53" s="26" t="n">
        <v>10</v>
      </c>
      <c r="C53" s="26" t="s">
        <v>29</v>
      </c>
      <c r="D53" s="24" t="n">
        <v>13770.8</v>
      </c>
      <c r="E53" s="24" t="n">
        <v>13770.8</v>
      </c>
      <c r="F53" s="24" t="n">
        <v>13721</v>
      </c>
      <c r="G53" s="24" t="n">
        <f aca="false">F53/E53*100</f>
        <v>99.6383652365876</v>
      </c>
    </row>
    <row r="54" customFormat="false" ht="15" hidden="false" customHeight="false" outlineLevel="0" collapsed="false">
      <c r="A54" s="20" t="s">
        <v>70</v>
      </c>
      <c r="B54" s="25" t="n">
        <v>11</v>
      </c>
      <c r="C54" s="25" t="s">
        <v>19</v>
      </c>
      <c r="D54" s="21" t="n">
        <f aca="false">SUM(D55:D58)</f>
        <v>326698</v>
      </c>
      <c r="E54" s="21" t="n">
        <f aca="false">SUM(E55:E58)</f>
        <v>326698</v>
      </c>
      <c r="F54" s="21" t="n">
        <f aca="false">SUM(F55:F58)</f>
        <v>318808.3</v>
      </c>
      <c r="G54" s="21" t="n">
        <f aca="false">F54/E54*100</f>
        <v>97.5850173554781</v>
      </c>
    </row>
    <row r="55" customFormat="false" ht="15" hidden="false" customHeight="false" outlineLevel="0" collapsed="false">
      <c r="A55" s="22" t="s">
        <v>71</v>
      </c>
      <c r="B55" s="26" t="n">
        <v>11</v>
      </c>
      <c r="C55" s="26" t="s">
        <v>18</v>
      </c>
      <c r="D55" s="24" t="n">
        <v>100018.8</v>
      </c>
      <c r="E55" s="24" t="n">
        <v>100018.8</v>
      </c>
      <c r="F55" s="24" t="n">
        <v>93723.8</v>
      </c>
      <c r="G55" s="24" t="n">
        <f aca="false">F55/E55*100</f>
        <v>93.7061832375513</v>
      </c>
    </row>
    <row r="56" customFormat="false" ht="15" hidden="false" customHeight="false" outlineLevel="0" collapsed="false">
      <c r="A56" s="22" t="s">
        <v>72</v>
      </c>
      <c r="B56" s="26" t="n">
        <v>11</v>
      </c>
      <c r="C56" s="26" t="s">
        <v>21</v>
      </c>
      <c r="D56" s="24" t="n">
        <v>4596.7</v>
      </c>
      <c r="E56" s="24" t="n">
        <v>4596.7</v>
      </c>
      <c r="F56" s="24" t="n">
        <v>4594.6</v>
      </c>
      <c r="G56" s="24" t="n">
        <f aca="false">F56/E56*100</f>
        <v>99.9543150521026</v>
      </c>
    </row>
    <row r="57" customFormat="false" ht="15" hidden="false" customHeight="false" outlineLevel="0" collapsed="false">
      <c r="A57" s="22" t="s">
        <v>73</v>
      </c>
      <c r="B57" s="26" t="s">
        <v>74</v>
      </c>
      <c r="C57" s="26" t="s">
        <v>23</v>
      </c>
      <c r="D57" s="24" t="n">
        <v>215658.4</v>
      </c>
      <c r="E57" s="24" t="n">
        <v>215658.4</v>
      </c>
      <c r="F57" s="24" t="n">
        <v>214118.9</v>
      </c>
      <c r="G57" s="24" t="n">
        <f aca="false">F57/E57*100</f>
        <v>99.2861395614546</v>
      </c>
    </row>
    <row r="58" customFormat="false" ht="15" hidden="false" customHeight="false" outlineLevel="0" collapsed="false">
      <c r="A58" s="22" t="s">
        <v>75</v>
      </c>
      <c r="B58" s="26" t="n">
        <v>11</v>
      </c>
      <c r="C58" s="26" t="s">
        <v>27</v>
      </c>
      <c r="D58" s="24" t="n">
        <v>6424.1</v>
      </c>
      <c r="E58" s="24" t="n">
        <v>6424.1</v>
      </c>
      <c r="F58" s="24" t="n">
        <v>6371</v>
      </c>
      <c r="G58" s="24" t="n">
        <f aca="false">F58/E58*100</f>
        <v>99.1734250712162</v>
      </c>
    </row>
    <row r="59" s="1" customFormat="true" ht="26.85" hidden="false" customHeight="false" outlineLevel="0" collapsed="false">
      <c r="A59" s="20" t="s">
        <v>76</v>
      </c>
      <c r="B59" s="25" t="n">
        <v>13</v>
      </c>
      <c r="C59" s="25" t="s">
        <v>19</v>
      </c>
      <c r="D59" s="21" t="n">
        <f aca="false">D60</f>
        <v>4.4</v>
      </c>
      <c r="E59" s="21" t="n">
        <f aca="false">E60</f>
        <v>4.4</v>
      </c>
      <c r="F59" s="21" t="n">
        <f aca="false">F60</f>
        <v>4.3</v>
      </c>
      <c r="G59" s="21" t="n">
        <f aca="false">F59/E59*100</f>
        <v>97.7272727272727</v>
      </c>
    </row>
    <row r="60" customFormat="false" ht="26.85" hidden="false" customHeight="false" outlineLevel="0" collapsed="false">
      <c r="A60" s="22" t="s">
        <v>77</v>
      </c>
      <c r="B60" s="26" t="n">
        <v>13</v>
      </c>
      <c r="C60" s="26" t="s">
        <v>18</v>
      </c>
      <c r="D60" s="24" t="n">
        <v>4.4</v>
      </c>
      <c r="E60" s="24" t="n">
        <v>4.4</v>
      </c>
      <c r="F60" s="24" t="n">
        <v>4.3</v>
      </c>
      <c r="G60" s="24" t="n">
        <f aca="false">F60/E60*100</f>
        <v>97.7272727272727</v>
      </c>
    </row>
    <row r="61" customFormat="false" ht="26.85" hidden="false" customHeight="false" outlineLevel="0" collapsed="false">
      <c r="A61" s="31" t="s">
        <v>78</v>
      </c>
      <c r="B61" s="25" t="n">
        <v>14</v>
      </c>
      <c r="C61" s="25" t="s">
        <v>19</v>
      </c>
      <c r="D61" s="21" t="n">
        <f aca="false">D62+D63</f>
        <v>104797.6</v>
      </c>
      <c r="E61" s="21" t="n">
        <f aca="false">E62+E63</f>
        <v>104797.6</v>
      </c>
      <c r="F61" s="21" t="n">
        <f aca="false">F62+F63</f>
        <v>104797.5</v>
      </c>
      <c r="G61" s="21" t="n">
        <f aca="false">F61/E61*100</f>
        <v>99.9999045779674</v>
      </c>
    </row>
    <row r="62" customFormat="false" ht="39.55" hidden="false" customHeight="false" outlineLevel="0" collapsed="false">
      <c r="A62" s="32" t="s">
        <v>79</v>
      </c>
      <c r="B62" s="26" t="n">
        <v>14</v>
      </c>
      <c r="C62" s="26" t="s">
        <v>18</v>
      </c>
      <c r="D62" s="24" t="n">
        <v>3000</v>
      </c>
      <c r="E62" s="24" t="n">
        <v>3000</v>
      </c>
      <c r="F62" s="24" t="n">
        <v>3000</v>
      </c>
      <c r="G62" s="24" t="n">
        <f aca="false">F62/E62*100</f>
        <v>100</v>
      </c>
    </row>
    <row r="63" customFormat="false" ht="15" hidden="false" customHeight="false" outlineLevel="0" collapsed="false">
      <c r="A63" s="32" t="s">
        <v>80</v>
      </c>
      <c r="B63" s="26" t="s">
        <v>81</v>
      </c>
      <c r="C63" s="26" t="s">
        <v>23</v>
      </c>
      <c r="D63" s="24" t="n">
        <v>101797.6</v>
      </c>
      <c r="E63" s="24" t="n">
        <v>101797.6</v>
      </c>
      <c r="F63" s="24" t="n">
        <v>101797.5</v>
      </c>
      <c r="G63" s="24" t="n">
        <f aca="false">F63/E63*100</f>
        <v>99.9999017658569</v>
      </c>
    </row>
    <row r="64" customFormat="false" ht="17.35" hidden="false" customHeight="false" outlineLevel="0" collapsed="false">
      <c r="A64" s="33"/>
      <c r="B64" s="34"/>
      <c r="C64" s="34"/>
      <c r="D64" s="35"/>
      <c r="E64" s="35"/>
      <c r="F64" s="35"/>
      <c r="G64" s="35"/>
    </row>
    <row r="69" s="1" customFormat="true" ht="15" hidden="false" customHeight="false" outlineLevel="0" collapsed="false">
      <c r="B69" s="2"/>
      <c r="C69" s="2"/>
      <c r="D69" s="3"/>
      <c r="E69" s="3"/>
      <c r="F69" s="3"/>
      <c r="G69" s="4"/>
    </row>
    <row r="75" s="1" customFormat="true" ht="13.8" hidden="false" customHeight="false" outlineLevel="0" collapsed="false">
      <c r="B75" s="2"/>
      <c r="C75" s="2"/>
      <c r="D75" s="3"/>
      <c r="E75" s="3"/>
      <c r="F75" s="3"/>
      <c r="G75" s="4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">
    <mergeCell ref="D1:G1"/>
    <mergeCell ref="D2:G2"/>
    <mergeCell ref="D3:G3"/>
    <mergeCell ref="D4:G4"/>
    <mergeCell ref="A6:G6"/>
    <mergeCell ref="F7:G7"/>
  </mergeCells>
  <printOptions headings="false" gridLines="false" gridLinesSet="true" horizontalCentered="false" verticalCentered="false"/>
  <pageMargins left="1.18125" right="0.39375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896</TotalTime>
  <Application>LibreOffice/7.2.1.2$Windows_x86 LibreOffice_project/87b77fad49947c1441b67c559c339af8f3517e22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dcterms:modified xsi:type="dcterms:W3CDTF">2025-06-25T15:19:19Z</dcterms:modified>
  <cp:revision>235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